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przedmiarRudolowice" sheetId="1" r:id="rId1"/>
    <sheet name="Koszt.ofert.Rudołowice" sheetId="2" r:id="rId2"/>
  </sheets>
  <definedNames/>
  <calcPr fullCalcOnLoad="1"/>
</workbook>
</file>

<file path=xl/sharedStrings.xml><?xml version="1.0" encoding="utf-8"?>
<sst xmlns="http://schemas.openxmlformats.org/spreadsheetml/2006/main" count="147" uniqueCount="79">
  <si>
    <t>PRZEDMIAR ROBÓT</t>
  </si>
  <si>
    <t>na wykonanie remontu drogi gminnej</t>
  </si>
  <si>
    <t>Lp.</t>
  </si>
  <si>
    <t xml:space="preserve">Numer
SST
</t>
  </si>
  <si>
    <t>Wyszczególnienie robót
wraz zobmiarem i lokalizacją</t>
  </si>
  <si>
    <t>Jed.</t>
  </si>
  <si>
    <t>Ilość
jednostek</t>
  </si>
  <si>
    <t>D.03.00.00</t>
  </si>
  <si>
    <t>ODWODNIENIE KORPUSU DROGOWEGO-Kod CPV 45230000-8</t>
  </si>
  <si>
    <t>D.03.01.01.</t>
  </si>
  <si>
    <t>Przepusty pod koroną drogi</t>
  </si>
  <si>
    <t>m</t>
  </si>
  <si>
    <r>
      <t>m</t>
    </r>
    <r>
      <rPr>
        <vertAlign val="superscript"/>
        <sz val="10"/>
        <rFont val="Arial"/>
        <family val="2"/>
      </rPr>
      <t>3</t>
    </r>
  </si>
  <si>
    <t>D.04.00.00</t>
  </si>
  <si>
    <t>PODBUDOWY-Kod CPV-45233000-9</t>
  </si>
  <si>
    <t>D.04.01.01</t>
  </si>
  <si>
    <t>Koryto wraz z profilowaniem i zgeszczeniem podłoza</t>
  </si>
  <si>
    <r>
      <t>m</t>
    </r>
    <r>
      <rPr>
        <vertAlign val="superscript"/>
        <sz val="10"/>
        <rFont val="Arial"/>
        <family val="2"/>
      </rPr>
      <t>2</t>
    </r>
  </si>
  <si>
    <t>Podbudowa z kruszywa naturalnego stabilizowanego mechanicznie</t>
  </si>
  <si>
    <t>D.04.04.01</t>
  </si>
  <si>
    <t>D.04.04.02</t>
  </si>
  <si>
    <t>Podbudowa z kruszywa łamanego stabilizowanego mechanicznie</t>
  </si>
  <si>
    <t>D.05.00.00</t>
  </si>
  <si>
    <t>NAWIERZCHNIA-Kod CPV 45233000-9</t>
  </si>
  <si>
    <t>D.05.03.05</t>
  </si>
  <si>
    <t>Nawierzchnia z betonu asfaltowego</t>
  </si>
  <si>
    <t>D.06.00.00</t>
  </si>
  <si>
    <t>ROBOTY WYKOŃCZENIOWE-Kod CPV 45233000-9</t>
  </si>
  <si>
    <t>D.06.03.01</t>
  </si>
  <si>
    <t>Ścinanie i uzupełnianie poboczy</t>
  </si>
  <si>
    <t>D.06.04.01</t>
  </si>
  <si>
    <t>Rowy</t>
  </si>
  <si>
    <t>KOSZTORYS INWESTORSKI</t>
  </si>
  <si>
    <t>KOD</t>
  </si>
  <si>
    <t>Wyszczególnienie
elementów rozliczeniowych</t>
  </si>
  <si>
    <t>Jednostka</t>
  </si>
  <si>
    <t>Cena</t>
  </si>
  <si>
    <t>Wartość</t>
  </si>
  <si>
    <t>SST</t>
  </si>
  <si>
    <t>Roboty
podstawo-
wej</t>
  </si>
  <si>
    <t>Nazwa</t>
  </si>
  <si>
    <t>Ilość</t>
  </si>
  <si>
    <t>Jed. PLN</t>
  </si>
  <si>
    <t>PLN</t>
  </si>
  <si>
    <t>PODBUDOWY-Kod CPV 45233000-9</t>
  </si>
  <si>
    <t>Koryto wraz z profilowaniem i zagęszczeniem podłoża</t>
  </si>
  <si>
    <t>Pobudowa z kruszywa naturalnego stabilizowanego mechanicznie</t>
  </si>
  <si>
    <t>Pobudowa z kruszywa łamanego stabilizowanego mechanicznie</t>
  </si>
  <si>
    <t>RAZEM</t>
  </si>
  <si>
    <t>PODATEK VAT 22%</t>
  </si>
  <si>
    <t>OGÓŁEM WARTOŚĆ Z PODATKIEM VAT</t>
  </si>
  <si>
    <t>Wykonanie koryta na całej szer. jezdni w gruncie kat.II-IV, głębokość koryta 40cm,szer. 2.7m, km 0+116-0+167
F=51*2,7</t>
  </si>
  <si>
    <t>Warstwy odsączające</t>
  </si>
  <si>
    <t>D.04.02.01</t>
  </si>
  <si>
    <t>Wykonaniei zagęszczenie warstwy z piasku w korycie mechanicznie,grubość w-wy 20cm,km 0+116-0+157
F=51*2,7</t>
  </si>
  <si>
    <t>Profilowanie i zagęszczenie podłoża pod w-wy konstrukcyjne nawierzchni wykonywane mechanicznie w gruncie kat. II-IV w km 0+000-0+167 szer.2,7m
F=167*2,7</t>
  </si>
  <si>
    <t>Wykonanie podbudowy z kruszywa naturalnego w-wa górna, grubość po zagęszczeniu 10cm szer.2,7m w km 0+116-0+167,
F=51*2,7</t>
  </si>
  <si>
    <t>Wykonanie podbudowy z kruszywa łamanego w-wa górna grubość po zagęszczeniu 10cm szer.2,7m w km 0+000-0+167,zjazdy 5szt. po 10m2
F=(12+2,7)/2*5+162*2,7+5*10</t>
  </si>
  <si>
    <t>Wykonanie w-wy wiążącej z mieszanki min.-asfaltowej grysowo-żwirowej,  średnia grubość w-wy po zagęszczeniu 4cm w km 0+000-0+167, szer. 2,55m
F=(12+2,55)/2*5+162*2,55+5*10</t>
  </si>
  <si>
    <t>Wykonanie w-wy ścieralnej z mieszanki min.-asfaltowej grysowo-żwirowej, grubość w-wy po zagęszczeniu 3cm w km 0+000-0+355
F=(12+2,50)/2*5+162*2,50+5*10</t>
  </si>
  <si>
    <t>Skropienie nawierzchni emulsją asfaltową szybkorozpadową w km 0+000-0+355 szer. 3,05m
F=(12+2,55)/2*5+162*2,55+5*10</t>
  </si>
  <si>
    <t>Oczyszczenie nawierzchni pod warstwę ścieralną w km 0+000-0+355 szer, 3,05m
F=(12+2,55)/2*5+162*2,55+5*10</t>
  </si>
  <si>
    <t>Uzupełnienie pobczy pospółką szer. 0,3m  obustronnie w km 0+000-0+167
V=167*0,2*0,07*2+167*0,1*0,27*2</t>
  </si>
  <si>
    <t>Oczyszczenie rowów z namułu z profilowaniem dna i skarp, grubość namułu 20cm w km 0+000-0+167 str. prawa
L=167</t>
  </si>
  <si>
    <r>
      <t xml:space="preserve">Wykonanie części przelotowej prefabrykowanych przepustów drogowych rurowych jednootworowych,który składa się z ławy fundamentowej z betonu,rur </t>
    </r>
    <r>
      <rPr>
        <sz val="10"/>
        <rFont val="Arial"/>
        <family val="0"/>
      </rPr>
      <t>Ø40</t>
    </r>
    <r>
      <rPr>
        <sz val="10"/>
        <rFont val="Arial"/>
        <family val="2"/>
      </rPr>
      <t>cm,izolacja styków rur papą i lepikiem</t>
    </r>
  </si>
  <si>
    <t xml:space="preserve">Wykonanie ścianek czołowych przepustów o Ø 40cm wraz z wykonaniem deskowania, fundamentu, zbrojenia i izolacji ścian lepikiem 
</t>
  </si>
  <si>
    <r>
      <t xml:space="preserve">Wykonanie części przelotowej prefabrykowanych przepustów drogowych rurowych jednootworowych,który składa się z ławy fundamentowej z betonu,rur </t>
    </r>
    <r>
      <rPr>
        <sz val="10"/>
        <rFont val="Arial"/>
        <family val="0"/>
      </rPr>
      <t>Ø40</t>
    </r>
    <r>
      <rPr>
        <sz val="10"/>
        <rFont val="Arial"/>
        <family val="2"/>
      </rPr>
      <t>cm,izolacja styków rur papą i lepikiem w km 0+130
L=4,0m</t>
    </r>
  </si>
  <si>
    <r>
      <t>Wykonanie ścianek czołowych przepustów o Ø 40cm wraz z wykonaniem deskowania, fundamentu, zbrojenia i izolacji ścian lepikiem w km 0+005
Objętość ścianki wlotu i wylotu= 0,39m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
Objetość fundamentu = 0,57m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
V=</t>
    </r>
    <r>
      <rPr>
        <sz val="10"/>
        <rFont val="Arial"/>
        <family val="0"/>
      </rPr>
      <t xml:space="preserve"> 2*(0,39+0,57)
</t>
    </r>
  </si>
  <si>
    <t>Wykonanie koryta na całej szer. jezdni w gruncie kat.II-IV, głębokość koryta 40cm,szer. 2.7m, km 0+116-0+167</t>
  </si>
  <si>
    <t>Wykonaniei zagęszczenie warstwy z piasku w korycie mechanicznie,grubość w-wy 20cm,km 0+116-0+157</t>
  </si>
  <si>
    <t>Uzupełnienie pobczy pospółką szer. 0,3m  obustronnie w km 0+000-0+167</t>
  </si>
  <si>
    <t>Oczyszczenie rowów z namułu z profilowaniem dna i skarp, grubość namułu 20cm w km 0+000-0+167 str. prawa</t>
  </si>
  <si>
    <t>Profilowanie i zagęszczenie podłoża pod w-wy konstrukcyjne nawierzchni wykonywane mechanicznie w gruncie kat. II-IV w km 0+000-0+167 szer.2,7m</t>
  </si>
  <si>
    <t>Wykonanie podbudowy z kruszywa naturalnego w-wa górna, grubość po zagęszczeniu 10cm szer.2,7m w km 0+000-0+167</t>
  </si>
  <si>
    <t>Wykonanie podbudowy z kruszywa łamanego w-wa górna, grubość po zagęszczeniu 10cm szer.2,7m w km 0+000-0+167</t>
  </si>
  <si>
    <t>Wykonanie w-wy wiążącej z mieszanki min.-asfaltowej grysowo-żwirowej, średnia grubość w-wy po zagęszczeniu 4cm km0+000-0+167</t>
  </si>
  <si>
    <t>Wykonanie w-wy ścieralnej z mieszanki min.-asfaltowej grysowo-żwirowej, grubość w-wy po zagęszczeniu 3cm km 0+000-0+167</t>
  </si>
  <si>
    <t>Rudołowice nr.dz.  967</t>
  </si>
  <si>
    <t>Rudolowice nr.dz. 967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</si>
</sst>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\ "/>
    <numFmt numFmtId="166" formatCode="0.0000"/>
    <numFmt numFmtId="167" formatCode="0.000"/>
    <numFmt numFmtId="168" formatCode="0.00000"/>
    <numFmt numFmtId="169" formatCode="00\-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16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34" borderId="1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3" xfId="0" applyFont="1" applyFill="1" applyBorder="1" applyAlignment="1">
      <alignment horizontal="left" vertical="top" wrapText="1"/>
    </xf>
    <xf numFmtId="164" fontId="0" fillId="34" borderId="12" xfId="0" applyNumberFormat="1" applyFill="1" applyBorder="1" applyAlignment="1">
      <alignment horizontal="right"/>
    </xf>
    <xf numFmtId="164" fontId="0" fillId="34" borderId="14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vertical="top" wrapText="1"/>
    </xf>
    <xf numFmtId="164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2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readingOrder="1"/>
    </xf>
    <xf numFmtId="0" fontId="0" fillId="0" borderId="10" xfId="0" applyBorder="1" applyAlignment="1">
      <alignment vertical="top" readingOrder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2" fillId="33" borderId="11" xfId="0" applyFont="1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readingOrder="1"/>
    </xf>
    <xf numFmtId="164" fontId="0" fillId="33" borderId="12" xfId="0" applyNumberFormat="1" applyFill="1" applyBorder="1" applyAlignment="1">
      <alignment wrapText="1"/>
    </xf>
    <xf numFmtId="0" fontId="0" fillId="33" borderId="12" xfId="0" applyFont="1" applyFill="1" applyBorder="1" applyAlignment="1">
      <alignment vertical="top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 wrapText="1"/>
    </xf>
    <xf numFmtId="0" fontId="0" fillId="34" borderId="15" xfId="0" applyFont="1" applyFill="1" applyBorder="1" applyAlignment="1">
      <alignment vertical="top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64" fontId="0" fillId="34" borderId="12" xfId="0" applyNumberFormat="1" applyFill="1" applyBorder="1" applyAlignment="1">
      <alignment wrapText="1"/>
    </xf>
    <xf numFmtId="0" fontId="0" fillId="34" borderId="12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 horizontal="right" wrapText="1"/>
    </xf>
    <xf numFmtId="2" fontId="0" fillId="0" borderId="12" xfId="0" applyNumberFormat="1" applyBorder="1" applyAlignment="1">
      <alignment horizontal="right"/>
    </xf>
    <xf numFmtId="0" fontId="0" fillId="33" borderId="12" xfId="0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vertical="center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0" fillId="33" borderId="12" xfId="0" applyFill="1" applyBorder="1" applyAlignment="1">
      <alignment horizontal="right" readingOrder="1"/>
    </xf>
    <xf numFmtId="0" fontId="0" fillId="33" borderId="12" xfId="0" applyFill="1" applyBorder="1" applyAlignment="1">
      <alignment horizontal="left" readingOrder="1"/>
    </xf>
    <xf numFmtId="0" fontId="0" fillId="0" borderId="12" xfId="0" applyBorder="1" applyAlignment="1">
      <alignment horizontal="center" vertical="center" readingOrder="1"/>
    </xf>
    <xf numFmtId="0" fontId="2" fillId="0" borderId="12" xfId="0" applyFont="1" applyBorder="1" applyAlignment="1">
      <alignment vertical="center" readingOrder="1"/>
    </xf>
    <xf numFmtId="0" fontId="2" fillId="0" borderId="12" xfId="0" applyFont="1" applyBorder="1" applyAlignment="1">
      <alignment horizontal="center" vertical="top" wrapText="1" readingOrder="1"/>
    </xf>
    <xf numFmtId="0" fontId="0" fillId="0" borderId="12" xfId="0" applyBorder="1" applyAlignment="1">
      <alignment horizontal="right" readingOrder="1"/>
    </xf>
    <xf numFmtId="2" fontId="0" fillId="0" borderId="12" xfId="0" applyNumberFormat="1" applyBorder="1" applyAlignment="1">
      <alignment horizontal="right" readingOrder="1"/>
    </xf>
    <xf numFmtId="0" fontId="0" fillId="0" borderId="12" xfId="0" applyBorder="1" applyAlignment="1">
      <alignment vertical="center" readingOrder="1"/>
    </xf>
    <xf numFmtId="0" fontId="0" fillId="0" borderId="12" xfId="0" applyBorder="1" applyAlignment="1">
      <alignment horizontal="left" vertical="top" wrapText="1" readingOrder="1"/>
    </xf>
    <xf numFmtId="0" fontId="0" fillId="0" borderId="12" xfId="0" applyBorder="1" applyAlignment="1">
      <alignment horizontal="center" readingOrder="1"/>
    </xf>
    <xf numFmtId="0" fontId="0" fillId="34" borderId="12" xfId="0" applyFill="1" applyBorder="1" applyAlignment="1">
      <alignment horizontal="center" vertical="center" readingOrder="1"/>
    </xf>
    <xf numFmtId="0" fontId="2" fillId="34" borderId="12" xfId="0" applyFont="1" applyFill="1" applyBorder="1" applyAlignment="1">
      <alignment vertical="center" readingOrder="1"/>
    </xf>
    <xf numFmtId="0" fontId="0" fillId="34" borderId="12" xfId="0" applyFill="1" applyBorder="1" applyAlignment="1">
      <alignment horizontal="right" readingOrder="1"/>
    </xf>
    <xf numFmtId="0" fontId="0" fillId="34" borderId="12" xfId="0" applyFill="1" applyBorder="1" applyAlignment="1">
      <alignment horizontal="left" readingOrder="1"/>
    </xf>
    <xf numFmtId="0" fontId="0" fillId="0" borderId="15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readingOrder="1"/>
    </xf>
    <xf numFmtId="2" fontId="0" fillId="0" borderId="12" xfId="0" applyNumberFormat="1" applyBorder="1" applyAlignment="1">
      <alignment horizontal="right" vertical="top" readingOrder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164" fontId="0" fillId="34" borderId="14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34" borderId="16" xfId="0" applyNumberForma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right" wrapText="1"/>
    </xf>
    <xf numFmtId="2" fontId="0" fillId="34" borderId="12" xfId="0" applyNumberFormat="1" applyFill="1" applyBorder="1" applyAlignment="1">
      <alignment horizontal="right" readingOrder="1"/>
    </xf>
    <xf numFmtId="0" fontId="0" fillId="33" borderId="13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top" readingOrder="1"/>
    </xf>
    <xf numFmtId="0" fontId="2" fillId="0" borderId="14" xfId="0" applyFont="1" applyBorder="1" applyAlignment="1">
      <alignment horizontal="center" vertical="top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top" readingOrder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C22">
      <selection activeCell="M10" sqref="M10"/>
    </sheetView>
  </sheetViews>
  <sheetFormatPr defaultColWidth="9.140625" defaultRowHeight="12.75"/>
  <cols>
    <col min="1" max="1" width="6.140625" style="0" customWidth="1"/>
    <col min="2" max="2" width="10.00390625" style="0" bestFit="1" customWidth="1"/>
    <col min="3" max="3" width="51.28125" style="0" customWidth="1"/>
    <col min="4" max="4" width="6.57421875" style="0" customWidth="1"/>
    <col min="5" max="5" width="9.8515625" style="0" customWidth="1"/>
    <col min="6" max="7" width="8.8515625" style="0" hidden="1" customWidth="1"/>
    <col min="8" max="8" width="0.13671875" style="0" hidden="1" customWidth="1"/>
    <col min="9" max="9" width="8.8515625" style="0" hidden="1" customWidth="1"/>
  </cols>
  <sheetData>
    <row r="1" spans="1:5" ht="15.75">
      <c r="A1" s="139" t="s">
        <v>0</v>
      </c>
      <c r="B1" s="139"/>
      <c r="C1" s="139"/>
      <c r="D1" s="139"/>
      <c r="E1" s="139"/>
    </row>
    <row r="2" spans="1:5" ht="12.75">
      <c r="A2" s="140" t="s">
        <v>1</v>
      </c>
      <c r="B2" s="140"/>
      <c r="C2" s="140"/>
      <c r="D2" s="140"/>
      <c r="E2" s="140"/>
    </row>
    <row r="3" spans="1:5" ht="12.75">
      <c r="A3" s="140" t="s">
        <v>78</v>
      </c>
      <c r="B3" s="140"/>
      <c r="C3" s="140"/>
      <c r="D3" s="140"/>
      <c r="E3" s="140"/>
    </row>
    <row r="4" spans="1:5" ht="12.75">
      <c r="A4" s="2"/>
      <c r="B4" s="2"/>
      <c r="C4" s="2"/>
      <c r="D4" s="2"/>
      <c r="E4" s="2"/>
    </row>
    <row r="5" spans="1:12" ht="51" customHeight="1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  <c r="L5" s="6"/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12.75" customHeight="1">
      <c r="A7" s="8"/>
      <c r="B7" s="9" t="s">
        <v>7</v>
      </c>
      <c r="C7" s="136" t="s">
        <v>8</v>
      </c>
      <c r="D7" s="137"/>
      <c r="E7" s="138"/>
    </row>
    <row r="8" spans="1:5" ht="12.75">
      <c r="A8" s="7"/>
      <c r="B8" s="11" t="s">
        <v>9</v>
      </c>
      <c r="C8" s="12" t="s">
        <v>10</v>
      </c>
      <c r="D8" s="7"/>
      <c r="E8" s="7"/>
    </row>
    <row r="9" spans="1:13" ht="64.5" customHeight="1">
      <c r="A9" s="13">
        <v>1</v>
      </c>
      <c r="B9" s="14" t="s">
        <v>9</v>
      </c>
      <c r="C9" s="15" t="s">
        <v>66</v>
      </c>
      <c r="D9" s="7" t="s">
        <v>11</v>
      </c>
      <c r="E9" s="16">
        <v>4</v>
      </c>
      <c r="M9" s="119"/>
    </row>
    <row r="10" spans="1:12" ht="82.5" customHeight="1">
      <c r="A10" s="13">
        <v>2</v>
      </c>
      <c r="B10" s="14" t="s">
        <v>9</v>
      </c>
      <c r="C10" s="17" t="s">
        <v>67</v>
      </c>
      <c r="D10" s="18" t="s">
        <v>12</v>
      </c>
      <c r="E10" s="19">
        <f>2*(0.39+0.57)</f>
        <v>1.92</v>
      </c>
      <c r="L10" s="6"/>
    </row>
    <row r="11" spans="1:9" s="125" customFormat="1" ht="12.75" customHeight="1">
      <c r="A11" s="20"/>
      <c r="B11" s="9" t="s">
        <v>13</v>
      </c>
      <c r="C11" s="21" t="s">
        <v>14</v>
      </c>
      <c r="D11" s="22"/>
      <c r="E11" s="23"/>
      <c r="F11"/>
      <c r="G11"/>
      <c r="H11"/>
      <c r="I11"/>
    </row>
    <row r="12" spans="1:9" s="125" customFormat="1" ht="12.75" customHeight="1">
      <c r="A12" s="24"/>
      <c r="B12" s="25" t="s">
        <v>15</v>
      </c>
      <c r="C12" s="133" t="s">
        <v>16</v>
      </c>
      <c r="D12" s="135"/>
      <c r="E12" s="27"/>
      <c r="F12" s="28"/>
      <c r="G12" s="28"/>
      <c r="H12" s="28"/>
      <c r="I12" s="28"/>
    </row>
    <row r="13" spans="1:9" s="125" customFormat="1" ht="39" customHeight="1">
      <c r="A13" s="24">
        <v>3</v>
      </c>
      <c r="B13" s="14" t="s">
        <v>15</v>
      </c>
      <c r="C13" s="29" t="s">
        <v>51</v>
      </c>
      <c r="D13" s="7" t="s">
        <v>17</v>
      </c>
      <c r="E13" s="27">
        <f>51*2.7</f>
        <v>137.70000000000002</v>
      </c>
      <c r="F13" s="28"/>
      <c r="G13" s="28"/>
      <c r="H13" s="28"/>
      <c r="I13" s="28"/>
    </row>
    <row r="14" spans="1:9" s="125" customFormat="1" ht="51">
      <c r="A14" s="24">
        <v>4</v>
      </c>
      <c r="B14" s="14" t="s">
        <v>15</v>
      </c>
      <c r="C14" s="29" t="s">
        <v>55</v>
      </c>
      <c r="D14" s="7" t="s">
        <v>17</v>
      </c>
      <c r="E14" s="30">
        <f>167*2.7</f>
        <v>450.90000000000003</v>
      </c>
      <c r="F14" s="28"/>
      <c r="G14" s="28"/>
      <c r="H14" s="28"/>
      <c r="I14" s="28"/>
    </row>
    <row r="15" spans="1:9" s="125" customFormat="1" ht="12.75">
      <c r="A15" s="24"/>
      <c r="B15" s="25" t="s">
        <v>53</v>
      </c>
      <c r="C15" s="26" t="s">
        <v>52</v>
      </c>
      <c r="D15" s="7"/>
      <c r="E15" s="118"/>
      <c r="F15" s="28"/>
      <c r="G15" s="28"/>
      <c r="H15" s="28"/>
      <c r="I15" s="28"/>
    </row>
    <row r="16" spans="1:9" s="125" customFormat="1" ht="38.25">
      <c r="A16" s="24">
        <v>5</v>
      </c>
      <c r="B16" s="25"/>
      <c r="C16" s="29" t="s">
        <v>54</v>
      </c>
      <c r="D16" s="7" t="s">
        <v>17</v>
      </c>
      <c r="E16" s="30">
        <f>51*2.7</f>
        <v>137.70000000000002</v>
      </c>
      <c r="F16" s="28"/>
      <c r="G16" s="28"/>
      <c r="H16" s="28"/>
      <c r="I16" s="28"/>
    </row>
    <row r="17" spans="1:9" s="125" customFormat="1" ht="12.75" customHeight="1">
      <c r="A17" s="24"/>
      <c r="B17" s="25" t="s">
        <v>15</v>
      </c>
      <c r="C17" s="133" t="s">
        <v>18</v>
      </c>
      <c r="D17" s="134"/>
      <c r="E17" s="135"/>
      <c r="F17" s="28"/>
      <c r="G17" s="28"/>
      <c r="H17" s="28"/>
      <c r="I17" s="28"/>
    </row>
    <row r="18" spans="1:9" s="125" customFormat="1" ht="52.5" customHeight="1">
      <c r="A18" s="24">
        <v>6</v>
      </c>
      <c r="B18" s="14" t="s">
        <v>19</v>
      </c>
      <c r="C18" s="29" t="s">
        <v>56</v>
      </c>
      <c r="D18" s="7" t="s">
        <v>17</v>
      </c>
      <c r="E18" s="30">
        <f>51*2.7</f>
        <v>137.70000000000002</v>
      </c>
      <c r="F18" s="28"/>
      <c r="G18" s="28"/>
      <c r="H18" s="28"/>
      <c r="I18" s="28"/>
    </row>
    <row r="19" spans="1:9" s="125" customFormat="1" ht="12.75" customHeight="1">
      <c r="A19" s="24"/>
      <c r="B19" s="25" t="s">
        <v>20</v>
      </c>
      <c r="C19" s="133" t="s">
        <v>21</v>
      </c>
      <c r="D19" s="134"/>
      <c r="E19" s="135"/>
      <c r="F19" s="28"/>
      <c r="G19" s="28"/>
      <c r="H19" s="28"/>
      <c r="I19" s="28"/>
    </row>
    <row r="20" spans="1:9" s="125" customFormat="1" ht="53.25" customHeight="1">
      <c r="A20" s="24">
        <v>7</v>
      </c>
      <c r="B20" s="14" t="s">
        <v>20</v>
      </c>
      <c r="C20" s="29" t="s">
        <v>57</v>
      </c>
      <c r="D20" s="7" t="s">
        <v>17</v>
      </c>
      <c r="E20" s="31">
        <f>(12+2.7)/2*5+162*2.7</f>
        <v>474.15000000000003</v>
      </c>
      <c r="F20" s="28"/>
      <c r="G20" s="28"/>
      <c r="H20" s="28"/>
      <c r="I20" s="28"/>
    </row>
    <row r="21" spans="1:5" ht="12.75">
      <c r="A21" s="32"/>
      <c r="B21" s="9" t="s">
        <v>22</v>
      </c>
      <c r="C21" s="10" t="s">
        <v>23</v>
      </c>
      <c r="D21" s="9"/>
      <c r="E21" s="33"/>
    </row>
    <row r="22" spans="1:13" s="35" customFormat="1" ht="12.75">
      <c r="A22" s="25"/>
      <c r="B22" s="11" t="s">
        <v>24</v>
      </c>
      <c r="C22" s="12" t="s">
        <v>25</v>
      </c>
      <c r="D22" s="11"/>
      <c r="E22" s="34"/>
      <c r="M22" s="36"/>
    </row>
    <row r="23" spans="1:12" s="35" customFormat="1" ht="51">
      <c r="A23" s="14">
        <v>8</v>
      </c>
      <c r="B23" s="14" t="s">
        <v>24</v>
      </c>
      <c r="C23" s="37" t="s">
        <v>58</v>
      </c>
      <c r="D23" s="7" t="s">
        <v>17</v>
      </c>
      <c r="E23" s="38">
        <f>(12+2.55)/2*5+162*2.55+5*10</f>
        <v>499.47499999999997</v>
      </c>
      <c r="L23" s="36"/>
    </row>
    <row r="24" spans="1:13" ht="51">
      <c r="A24" s="13">
        <v>9</v>
      </c>
      <c r="B24" s="14" t="s">
        <v>24</v>
      </c>
      <c r="C24" s="37" t="s">
        <v>59</v>
      </c>
      <c r="D24" s="7" t="s">
        <v>17</v>
      </c>
      <c r="E24" s="38">
        <f>(12+2.5)/2*5+162*2.5+5*10</f>
        <v>491.25</v>
      </c>
      <c r="M24" s="6"/>
    </row>
    <row r="25" spans="1:5" ht="38.25">
      <c r="A25" s="13">
        <v>9.1</v>
      </c>
      <c r="B25" s="14" t="s">
        <v>24</v>
      </c>
      <c r="C25" s="39" t="s">
        <v>61</v>
      </c>
      <c r="D25" s="40" t="s">
        <v>17</v>
      </c>
      <c r="E25" s="38">
        <f>(12+2.55)/2*5+162*2.55+5*10</f>
        <v>499.47499999999997</v>
      </c>
    </row>
    <row r="26" spans="1:5" s="42" customFormat="1" ht="38.25">
      <c r="A26" s="13">
        <v>9.2</v>
      </c>
      <c r="B26" s="14" t="s">
        <v>24</v>
      </c>
      <c r="C26" s="41" t="s">
        <v>60</v>
      </c>
      <c r="D26" s="40" t="s">
        <v>17</v>
      </c>
      <c r="E26" s="38">
        <f>(12+2.55)/2*5+162*2.55+5*10</f>
        <v>499.47499999999997</v>
      </c>
    </row>
    <row r="27" spans="1:5" ht="12.75">
      <c r="A27" s="32"/>
      <c r="B27" s="9" t="s">
        <v>26</v>
      </c>
      <c r="C27" s="10" t="s">
        <v>27</v>
      </c>
      <c r="D27" s="9"/>
      <c r="E27" s="33"/>
    </row>
    <row r="28" spans="1:5" s="35" customFormat="1" ht="12.75">
      <c r="A28" s="43"/>
      <c r="B28" s="44" t="s">
        <v>28</v>
      </c>
      <c r="C28" s="45" t="s">
        <v>29</v>
      </c>
      <c r="D28" s="44"/>
      <c r="E28" s="46"/>
    </row>
    <row r="29" spans="1:9" s="50" customFormat="1" ht="38.25">
      <c r="A29" s="14">
        <v>11</v>
      </c>
      <c r="B29" s="14" t="s">
        <v>28</v>
      </c>
      <c r="C29" s="47" t="s">
        <v>62</v>
      </c>
      <c r="D29" s="18" t="s">
        <v>12</v>
      </c>
      <c r="E29" s="48">
        <f>167*0.2*0.07*2+167*0.1*0.27*2</f>
        <v>13.694</v>
      </c>
      <c r="F29" s="34"/>
      <c r="G29" s="34"/>
      <c r="H29" s="34"/>
      <c r="I29" s="49"/>
    </row>
    <row r="30" spans="1:5" s="35" customFormat="1" ht="12.75">
      <c r="A30" s="11"/>
      <c r="B30" s="25" t="s">
        <v>30</v>
      </c>
      <c r="C30" s="12" t="s">
        <v>31</v>
      </c>
      <c r="D30" s="11"/>
      <c r="E30" s="34"/>
    </row>
    <row r="31" spans="1:5" s="35" customFormat="1" ht="51">
      <c r="A31" s="51">
        <v>12</v>
      </c>
      <c r="B31" s="14" t="s">
        <v>30</v>
      </c>
      <c r="C31" s="15" t="s">
        <v>63</v>
      </c>
      <c r="D31" s="51" t="s">
        <v>11</v>
      </c>
      <c r="E31" s="38">
        <v>167</v>
      </c>
    </row>
    <row r="32" spans="1:5" s="35" customFormat="1" ht="12.75">
      <c r="A32" s="1"/>
      <c r="B32" s="1"/>
      <c r="C32" s="52"/>
      <c r="D32" s="1"/>
      <c r="E32" s="50"/>
    </row>
    <row r="33" spans="1:5" s="35" customFormat="1" ht="12.75">
      <c r="A33" s="1"/>
      <c r="B33" s="1"/>
      <c r="C33" s="52"/>
      <c r="D33" s="1"/>
      <c r="E33" s="50"/>
    </row>
    <row r="34" spans="1:5" s="35" customFormat="1" ht="12.75">
      <c r="A34" s="53"/>
      <c r="B34" s="1"/>
      <c r="C34" s="52"/>
      <c r="D34" s="1"/>
      <c r="E34" s="50"/>
    </row>
  </sheetData>
  <sheetProtection/>
  <mergeCells count="7">
    <mergeCell ref="C17:E17"/>
    <mergeCell ref="C19:E19"/>
    <mergeCell ref="C7:E7"/>
    <mergeCell ref="A1:E1"/>
    <mergeCell ref="A2:E2"/>
    <mergeCell ref="A3:E3"/>
    <mergeCell ref="C12:D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C1">
      <selection activeCell="J27" sqref="J27"/>
    </sheetView>
  </sheetViews>
  <sheetFormatPr defaultColWidth="9.140625" defaultRowHeight="12.75"/>
  <cols>
    <col min="1" max="1" width="4.28125" style="0" customWidth="1"/>
    <col min="2" max="2" width="10.7109375" style="115" customWidth="1"/>
    <col min="3" max="3" width="10.28125" style="115" customWidth="1"/>
    <col min="4" max="4" width="38.28125" style="0" customWidth="1"/>
    <col min="5" max="5" width="6.421875" style="0" customWidth="1"/>
    <col min="6" max="6" width="7.28125" style="0" customWidth="1"/>
    <col min="7" max="7" width="9.140625" style="0" customWidth="1"/>
    <col min="8" max="8" width="10.57421875" style="0" customWidth="1"/>
    <col min="10" max="10" width="9.57421875" style="0" bestFit="1" customWidth="1"/>
  </cols>
  <sheetData>
    <row r="1" spans="1:8" ht="13.5" customHeight="1">
      <c r="A1" s="141" t="s">
        <v>32</v>
      </c>
      <c r="B1" s="141"/>
      <c r="C1" s="141"/>
      <c r="D1" s="141"/>
      <c r="E1" s="141"/>
      <c r="F1" s="141"/>
      <c r="G1" s="141"/>
      <c r="H1" s="141"/>
    </row>
    <row r="2" spans="1:8" ht="12.75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12" customHeight="1">
      <c r="A3" s="142" t="s">
        <v>77</v>
      </c>
      <c r="B3" s="142"/>
      <c r="C3" s="142"/>
      <c r="D3" s="142"/>
      <c r="E3" s="142"/>
      <c r="F3" s="142"/>
      <c r="G3" s="142"/>
      <c r="H3" s="142"/>
    </row>
    <row r="4" spans="1:8" s="56" customFormat="1" ht="12.75">
      <c r="A4" s="54"/>
      <c r="B4" s="55"/>
      <c r="C4" s="55"/>
      <c r="D4" s="54"/>
      <c r="E4" s="54"/>
      <c r="F4" s="54"/>
      <c r="G4" s="54"/>
      <c r="H4" s="54"/>
    </row>
    <row r="5" spans="1:8" ht="12.75">
      <c r="A5" s="143" t="s">
        <v>2</v>
      </c>
      <c r="B5" s="145" t="s">
        <v>33</v>
      </c>
      <c r="C5" s="146"/>
      <c r="D5" s="147" t="s">
        <v>34</v>
      </c>
      <c r="E5" s="148" t="s">
        <v>35</v>
      </c>
      <c r="F5" s="148"/>
      <c r="G5" s="57" t="s">
        <v>36</v>
      </c>
      <c r="H5" s="57" t="s">
        <v>37</v>
      </c>
    </row>
    <row r="6" spans="1:8" s="61" customFormat="1" ht="49.5" customHeight="1">
      <c r="A6" s="144"/>
      <c r="B6" s="58" t="s">
        <v>38</v>
      </c>
      <c r="C6" s="59" t="s">
        <v>39</v>
      </c>
      <c r="D6" s="144"/>
      <c r="E6" s="60" t="s">
        <v>40</v>
      </c>
      <c r="F6" s="58" t="s">
        <v>41</v>
      </c>
      <c r="G6" s="58" t="s">
        <v>42</v>
      </c>
      <c r="H6" s="58" t="s">
        <v>43</v>
      </c>
    </row>
    <row r="7" spans="1:8" s="126" customFormat="1" ht="12.75" customHeight="1">
      <c r="A7" s="62"/>
      <c r="B7" s="63" t="s">
        <v>7</v>
      </c>
      <c r="C7" s="64"/>
      <c r="D7" s="149" t="s">
        <v>8</v>
      </c>
      <c r="E7" s="150"/>
      <c r="F7" s="150"/>
      <c r="G7" s="151"/>
      <c r="H7" s="65"/>
    </row>
    <row r="8" spans="1:11" s="127" customFormat="1" ht="12.75" customHeight="1" hidden="1">
      <c r="A8" s="9"/>
      <c r="B8" s="63" t="s">
        <v>13</v>
      </c>
      <c r="C8" s="63"/>
      <c r="D8" s="10" t="s">
        <v>44</v>
      </c>
      <c r="E8" s="8"/>
      <c r="F8" s="66"/>
      <c r="G8" s="67"/>
      <c r="H8" s="124"/>
      <c r="K8" s="128"/>
    </row>
    <row r="9" spans="1:11" s="127" customFormat="1" ht="12.75" customHeight="1">
      <c r="A9" s="68"/>
      <c r="B9" s="44" t="s">
        <v>9</v>
      </c>
      <c r="C9" s="69"/>
      <c r="D9" s="45" t="s">
        <v>10</v>
      </c>
      <c r="E9" s="70"/>
      <c r="F9" s="71"/>
      <c r="G9" s="72"/>
      <c r="H9" s="79"/>
      <c r="K9" s="128"/>
    </row>
    <row r="10" spans="1:11" s="127" customFormat="1" ht="66.75" customHeight="1">
      <c r="A10" s="73">
        <v>1</v>
      </c>
      <c r="B10" s="14" t="s">
        <v>9</v>
      </c>
      <c r="C10" s="74">
        <v>21</v>
      </c>
      <c r="D10" s="15" t="s">
        <v>64</v>
      </c>
      <c r="E10" s="75" t="s">
        <v>11</v>
      </c>
      <c r="F10" s="76">
        <v>4</v>
      </c>
      <c r="G10" s="77"/>
      <c r="H10" s="78"/>
      <c r="K10" s="128"/>
    </row>
    <row r="11" spans="1:11" s="127" customFormat="1" ht="42" customHeight="1">
      <c r="A11" s="80">
        <v>2</v>
      </c>
      <c r="B11" s="14" t="s">
        <v>9</v>
      </c>
      <c r="C11" s="81">
        <v>151</v>
      </c>
      <c r="D11" s="17" t="s">
        <v>65</v>
      </c>
      <c r="E11" s="82" t="s">
        <v>12</v>
      </c>
      <c r="F11" s="19">
        <v>1.92</v>
      </c>
      <c r="G11" s="83"/>
      <c r="H11" s="78"/>
      <c r="K11" s="128"/>
    </row>
    <row r="12" spans="1:11" s="127" customFormat="1" ht="12.75" customHeight="1">
      <c r="A12" s="84"/>
      <c r="B12" s="63" t="s">
        <v>13</v>
      </c>
      <c r="C12" s="85"/>
      <c r="D12" s="10" t="s">
        <v>44</v>
      </c>
      <c r="E12" s="86"/>
      <c r="F12" s="87"/>
      <c r="G12" s="88"/>
      <c r="H12" s="67"/>
      <c r="K12" s="128"/>
    </row>
    <row r="13" spans="1:11" s="129" customFormat="1" ht="12.75" customHeight="1">
      <c r="A13" s="89"/>
      <c r="B13" s="25" t="s">
        <v>15</v>
      </c>
      <c r="C13" s="90"/>
      <c r="D13" s="133" t="s">
        <v>45</v>
      </c>
      <c r="E13" s="134"/>
      <c r="F13" s="134"/>
      <c r="G13" s="135"/>
      <c r="H13" s="91"/>
      <c r="K13" s="130"/>
    </row>
    <row r="14" spans="1:11" s="129" customFormat="1" ht="39" customHeight="1">
      <c r="A14" s="89"/>
      <c r="B14" s="14" t="s">
        <v>15</v>
      </c>
      <c r="C14" s="81">
        <v>13</v>
      </c>
      <c r="D14" s="29" t="s">
        <v>68</v>
      </c>
      <c r="E14" s="7" t="s">
        <v>17</v>
      </c>
      <c r="F14" s="27">
        <f>51*2.7</f>
        <v>137.70000000000002</v>
      </c>
      <c r="G14" s="122"/>
      <c r="H14" s="83"/>
      <c r="K14" s="130"/>
    </row>
    <row r="15" spans="1:11" s="129" customFormat="1" ht="51" customHeight="1">
      <c r="A15" s="80">
        <v>3</v>
      </c>
      <c r="B15" s="25" t="s">
        <v>19</v>
      </c>
      <c r="C15" s="81">
        <v>41</v>
      </c>
      <c r="D15" s="29" t="s">
        <v>72</v>
      </c>
      <c r="E15" s="7" t="s">
        <v>17</v>
      </c>
      <c r="F15" s="30">
        <f>167*2.7</f>
        <v>450.90000000000003</v>
      </c>
      <c r="G15" s="92"/>
      <c r="H15" s="83"/>
      <c r="K15" s="130"/>
    </row>
    <row r="16" spans="1:11" s="129" customFormat="1" ht="12.75" customHeight="1">
      <c r="A16" s="80"/>
      <c r="B16" s="25" t="s">
        <v>53</v>
      </c>
      <c r="C16" s="81"/>
      <c r="D16" s="26" t="s">
        <v>52</v>
      </c>
      <c r="E16" s="117"/>
      <c r="F16" s="120"/>
      <c r="G16" s="121"/>
      <c r="H16" s="83"/>
      <c r="K16" s="130"/>
    </row>
    <row r="17" spans="1:11" s="129" customFormat="1" ht="39" customHeight="1">
      <c r="A17" s="80"/>
      <c r="B17" s="14" t="s">
        <v>53</v>
      </c>
      <c r="C17" s="81">
        <v>13</v>
      </c>
      <c r="D17" s="29" t="s">
        <v>69</v>
      </c>
      <c r="E17" s="7" t="s">
        <v>17</v>
      </c>
      <c r="F17" s="30">
        <f>51*2.7</f>
        <v>137.70000000000002</v>
      </c>
      <c r="G17" s="121"/>
      <c r="H17" s="83"/>
      <c r="K17" s="130"/>
    </row>
    <row r="18" spans="1:11" s="129" customFormat="1" ht="12.75" customHeight="1">
      <c r="A18" s="80"/>
      <c r="B18" s="25" t="s">
        <v>19</v>
      </c>
      <c r="C18" s="81"/>
      <c r="D18" s="133" t="s">
        <v>46</v>
      </c>
      <c r="E18" s="134"/>
      <c r="F18" s="134"/>
      <c r="G18" s="135"/>
      <c r="H18" s="83"/>
      <c r="K18" s="130"/>
    </row>
    <row r="19" spans="1:8" s="131" customFormat="1" ht="51" customHeight="1">
      <c r="A19" s="13">
        <v>4</v>
      </c>
      <c r="B19" s="14" t="s">
        <v>19</v>
      </c>
      <c r="C19" s="13">
        <v>22</v>
      </c>
      <c r="D19" s="29" t="s">
        <v>73</v>
      </c>
      <c r="E19" s="7" t="s">
        <v>17</v>
      </c>
      <c r="F19" s="30">
        <f>51*2.7</f>
        <v>137.70000000000002</v>
      </c>
      <c r="G19" s="48"/>
      <c r="H19" s="48"/>
    </row>
    <row r="20" spans="1:8" s="131" customFormat="1" ht="12.75" customHeight="1">
      <c r="A20" s="13"/>
      <c r="B20" s="25" t="s">
        <v>20</v>
      </c>
      <c r="C20" s="13"/>
      <c r="D20" s="133" t="s">
        <v>47</v>
      </c>
      <c r="E20" s="134"/>
      <c r="F20" s="134"/>
      <c r="G20" s="135"/>
      <c r="H20" s="48"/>
    </row>
    <row r="21" spans="1:11" s="131" customFormat="1" ht="39" customHeight="1">
      <c r="A21" s="13">
        <v>5</v>
      </c>
      <c r="B21" s="14" t="s">
        <v>20</v>
      </c>
      <c r="C21" s="13">
        <v>23</v>
      </c>
      <c r="D21" s="29" t="s">
        <v>74</v>
      </c>
      <c r="E21" s="7" t="s">
        <v>17</v>
      </c>
      <c r="F21" s="31">
        <f>(12+2.7)/2*5+162*2.7</f>
        <v>474.15000000000003</v>
      </c>
      <c r="G21" s="93"/>
      <c r="H21" s="94"/>
      <c r="K21" s="132"/>
    </row>
    <row r="22" spans="1:8" s="125" customFormat="1" ht="12.75" customHeight="1">
      <c r="A22" s="95"/>
      <c r="B22" s="96" t="s">
        <v>22</v>
      </c>
      <c r="C22" s="96"/>
      <c r="D22" s="97" t="s">
        <v>23</v>
      </c>
      <c r="E22" s="98"/>
      <c r="F22" s="98"/>
      <c r="G22" s="98"/>
      <c r="H22" s="99"/>
    </row>
    <row r="23" spans="1:8" s="125" customFormat="1" ht="12.75">
      <c r="A23" s="100"/>
      <c r="B23" s="101" t="s">
        <v>24</v>
      </c>
      <c r="C23" s="101"/>
      <c r="D23" s="102" t="s">
        <v>25</v>
      </c>
      <c r="E23" s="103"/>
      <c r="F23" s="103"/>
      <c r="G23" s="104"/>
      <c r="H23" s="103"/>
    </row>
    <row r="24" spans="1:8" s="125" customFormat="1" ht="39" customHeight="1">
      <c r="A24" s="100">
        <v>6</v>
      </c>
      <c r="B24" s="105" t="s">
        <v>24</v>
      </c>
      <c r="C24" s="100">
        <v>12</v>
      </c>
      <c r="D24" s="106" t="s">
        <v>75</v>
      </c>
      <c r="E24" s="107" t="s">
        <v>17</v>
      </c>
      <c r="F24" s="38">
        <f>(12+2.55)/2*5+162*2.55+5*10</f>
        <v>499.47499999999997</v>
      </c>
      <c r="G24" s="104"/>
      <c r="H24" s="104"/>
    </row>
    <row r="25" spans="1:8" s="125" customFormat="1" ht="39" customHeight="1">
      <c r="A25" s="100">
        <v>7</v>
      </c>
      <c r="B25" s="105" t="s">
        <v>24</v>
      </c>
      <c r="C25" s="100">
        <v>52</v>
      </c>
      <c r="D25" s="106" t="s">
        <v>76</v>
      </c>
      <c r="E25" s="107" t="s">
        <v>17</v>
      </c>
      <c r="F25" s="38">
        <f>(12+2.5)/2*5+162*2.5+5*10</f>
        <v>491.25</v>
      </c>
      <c r="G25" s="104"/>
      <c r="H25" s="104"/>
    </row>
    <row r="26" spans="1:8" s="125" customFormat="1" ht="12.75" customHeight="1">
      <c r="A26" s="95"/>
      <c r="B26" s="32" t="s">
        <v>26</v>
      </c>
      <c r="C26" s="96"/>
      <c r="D26" s="149" t="s">
        <v>27</v>
      </c>
      <c r="E26" s="150"/>
      <c r="F26" s="151"/>
      <c r="G26" s="98"/>
      <c r="H26" s="99"/>
    </row>
    <row r="27" spans="1:8" s="125" customFormat="1" ht="13.5" customHeight="1">
      <c r="A27" s="108"/>
      <c r="B27" s="44" t="s">
        <v>28</v>
      </c>
      <c r="C27" s="109"/>
      <c r="D27" s="45" t="s">
        <v>29</v>
      </c>
      <c r="E27" s="110"/>
      <c r="F27" s="110"/>
      <c r="G27" s="110"/>
      <c r="H27" s="111"/>
    </row>
    <row r="28" spans="1:8" s="125" customFormat="1" ht="27.75" customHeight="1">
      <c r="A28" s="108">
        <v>9</v>
      </c>
      <c r="B28" s="112" t="s">
        <v>28</v>
      </c>
      <c r="C28" s="113">
        <v>31</v>
      </c>
      <c r="D28" s="47" t="s">
        <v>70</v>
      </c>
      <c r="E28" s="18" t="s">
        <v>12</v>
      </c>
      <c r="F28" s="48">
        <f>167*0.2*0.07*2+167*0.1*0.27*2</f>
        <v>13.694</v>
      </c>
      <c r="G28" s="110"/>
      <c r="H28" s="123"/>
    </row>
    <row r="29" spans="1:8" s="125" customFormat="1" ht="13.5" customHeight="1">
      <c r="A29" s="108"/>
      <c r="B29" s="43" t="s">
        <v>30</v>
      </c>
      <c r="C29" s="113"/>
      <c r="D29" s="12" t="s">
        <v>31</v>
      </c>
      <c r="E29" s="18"/>
      <c r="F29" s="48"/>
      <c r="G29" s="110"/>
      <c r="H29" s="110"/>
    </row>
    <row r="30" spans="1:8" s="125" customFormat="1" ht="39" customHeight="1">
      <c r="A30" s="108">
        <v>10</v>
      </c>
      <c r="B30" s="112" t="s">
        <v>30</v>
      </c>
      <c r="C30" s="113">
        <v>21</v>
      </c>
      <c r="D30" s="15" t="s">
        <v>71</v>
      </c>
      <c r="E30" s="18" t="s">
        <v>11</v>
      </c>
      <c r="F30" s="38">
        <v>167</v>
      </c>
      <c r="G30" s="110"/>
      <c r="H30" s="110"/>
    </row>
    <row r="31" spans="1:8" ht="12.75">
      <c r="A31" s="148" t="s">
        <v>48</v>
      </c>
      <c r="B31" s="148"/>
      <c r="C31" s="148"/>
      <c r="D31" s="148"/>
      <c r="E31" s="148"/>
      <c r="F31" s="148"/>
      <c r="G31" s="148"/>
      <c r="H31" s="114"/>
    </row>
    <row r="32" spans="1:8" ht="12.75">
      <c r="A32" s="148" t="s">
        <v>49</v>
      </c>
      <c r="B32" s="148"/>
      <c r="C32" s="148"/>
      <c r="D32" s="148"/>
      <c r="E32" s="148"/>
      <c r="F32" s="148"/>
      <c r="G32" s="148"/>
      <c r="H32" s="114"/>
    </row>
    <row r="33" spans="1:8" ht="12.75">
      <c r="A33" s="148" t="s">
        <v>50</v>
      </c>
      <c r="B33" s="148"/>
      <c r="C33" s="148"/>
      <c r="D33" s="148"/>
      <c r="E33" s="148"/>
      <c r="F33" s="148"/>
      <c r="G33" s="148"/>
      <c r="H33" s="114"/>
    </row>
    <row r="42" ht="12.75">
      <c r="J42" s="116"/>
    </row>
  </sheetData>
  <sheetProtection/>
  <mergeCells count="15">
    <mergeCell ref="D26:F26"/>
    <mergeCell ref="A31:G31"/>
    <mergeCell ref="A32:G32"/>
    <mergeCell ref="A33:G33"/>
    <mergeCell ref="D7:G7"/>
    <mergeCell ref="D13:G13"/>
    <mergeCell ref="D18:G18"/>
    <mergeCell ref="D20:G20"/>
    <mergeCell ref="A1:H1"/>
    <mergeCell ref="A2:H2"/>
    <mergeCell ref="A3:H3"/>
    <mergeCell ref="A5:A6"/>
    <mergeCell ref="B5:C5"/>
    <mergeCell ref="D5:D6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Bojarski</dc:creator>
  <cp:keywords/>
  <dc:description/>
  <cp:lastModifiedBy>Marian Gdula</cp:lastModifiedBy>
  <cp:lastPrinted>2009-08-03T08:59:44Z</cp:lastPrinted>
  <dcterms:created xsi:type="dcterms:W3CDTF">2009-07-25T15:41:30Z</dcterms:created>
  <dcterms:modified xsi:type="dcterms:W3CDTF">2009-08-04T07:35:51Z</dcterms:modified>
  <cp:category/>
  <cp:version/>
  <cp:contentType/>
  <cp:contentStatus/>
</cp:coreProperties>
</file>